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stos" state="visible" r:id="rId4"/>
    <sheet sheetId="2" name="Unidades" state="visible" r:id="rId5"/>
  </sheets>
  <calcPr calcId="171027" fullCalcOnLoad="1"/>
</workbook>
</file>

<file path=xl/sharedStrings.xml><?xml version="1.0" encoding="utf-8"?>
<sst xmlns="http://schemas.openxmlformats.org/spreadsheetml/2006/main" count="65" uniqueCount="47">
  <si>
    <t>Fecha</t>
  </si>
  <si>
    <t>Proveedor</t>
  </si>
  <si>
    <t>Categoría</t>
  </si>
  <si>
    <t>Comprobante</t>
  </si>
  <si>
    <t>Importe</t>
  </si>
  <si>
    <t>2026-08-03</t>
  </si>
  <si>
    <t>EJEMPLO — Ascensores SRL</t>
  </si>
  <si>
    <t>Mantenimiento</t>
  </si>
  <si>
    <t>FC A 0001-00012345</t>
  </si>
  <si>
    <t>2026-08-05</t>
  </si>
  <si>
    <t>EJEMPLO — Limpieza del edificio</t>
  </si>
  <si>
    <t>Limpieza</t>
  </si>
  <si>
    <t>FC B 0002-00000987</t>
  </si>
  <si>
    <t>2026-08-07</t>
  </si>
  <si>
    <t>EJEMPLO — Seguro integral</t>
  </si>
  <si>
    <t>Seguros</t>
  </si>
  <si>
    <t>FC A 0003-00004321</t>
  </si>
  <si>
    <t>2026-08-08</t>
  </si>
  <si>
    <t>EJEMPLO — Energía eléctrica</t>
  </si>
  <si>
    <t>Servicios</t>
  </si>
  <si>
    <t>FC C 0004-00007654</t>
  </si>
  <si>
    <t>TOTAL</t>
  </si>
  <si>
    <t>Plantilla de importación a CONSO — cargá tus unidades en las filas de la tabla, siempre ARRIBA de la fila TOTAL.</t>
  </si>
  <si>
    <t>¿Necesitás más filas? Insertalas entre la última unidad y la fila TOTAL: las fórmulas y la suma se estiran solas. No escribas debajo de la fila TOTAL.</t>
  </si>
  <si>
    <t>No cambies los títulos de la fila 5: son los que lee el importador.</t>
  </si>
  <si>
    <t>Los coeficientes de la columna % tienen que sumar 100. El control está debajo de la tabla.</t>
  </si>
  <si>
    <t>U.F</t>
  </si>
  <si>
    <t>Piso</t>
  </si>
  <si>
    <t>Dpto</t>
  </si>
  <si>
    <t>Propietario</t>
  </si>
  <si>
    <t>SALDO ANTERIOR</t>
  </si>
  <si>
    <t>PAGO</t>
  </si>
  <si>
    <t>DEUDA</t>
  </si>
  <si>
    <t>INTERESES</t>
  </si>
  <si>
    <t>%</t>
  </si>
  <si>
    <t>EXPENSAS</t>
  </si>
  <si>
    <t>A PAGAR</t>
  </si>
  <si>
    <t>1</t>
  </si>
  <si>
    <t>A</t>
  </si>
  <si>
    <t>EJEMPLO — reemplazá por tu propietario</t>
  </si>
  <si>
    <t>B</t>
  </si>
  <si>
    <t>2</t>
  </si>
  <si>
    <t>3</t>
  </si>
  <si>
    <t>4</t>
  </si>
  <si>
    <t>⛔ Fin de la tabla. No escribas acá abajo: agregá tus unidades arriba, sobre la fila TOTAL.</t>
  </si>
  <si>
    <t>Total de gastos del mes (viene de la hoja Gastos)</t>
  </si>
  <si>
    <t>Control: los coeficientes tienen que sumar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</si>
</sst>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99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2">
    <dxf>
      <font>
        <b/>
        <color rgb="FF990000"/>
      </font>
      <fill>
        <patternFill patternType="solid">
          <bgColor rgb="FFF4CCCC"/>
        </patternFill>
      </fill>
    </dxf>
    <dxf>
      <font>
        <b/>
        <color rgb="FF274E13"/>
      </font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1" width="14" customWidth="1"/>
    <col min="2" max="2" width="30" customWidth="1"/>
    <col min="3" max="3" width="22" customWidth="1"/>
    <col min="4" max="4" width="18" customWidth="1"/>
    <col min="5" max="5" width="16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s="2">
        <v>180000</v>
      </c>
    </row>
    <row r="3" spans="1:5" x14ac:dyDescent="0.25">
      <c r="A3" t="s">
        <v>9</v>
      </c>
      <c r="B3" t="s">
        <v>10</v>
      </c>
      <c r="C3" t="s">
        <v>11</v>
      </c>
      <c r="D3" t="s">
        <v>12</v>
      </c>
      <c r="E3" s="2">
        <v>240000</v>
      </c>
    </row>
    <row r="4" spans="1:5" x14ac:dyDescent="0.25">
      <c r="A4" t="s">
        <v>13</v>
      </c>
      <c r="B4" t="s">
        <v>14</v>
      </c>
      <c r="C4" t="s">
        <v>15</v>
      </c>
      <c r="D4" t="s">
        <v>16</v>
      </c>
      <c r="E4" s="2">
        <v>140000</v>
      </c>
    </row>
    <row r="5" spans="1:5" x14ac:dyDescent="0.25">
      <c r="A5" t="s">
        <v>17</v>
      </c>
      <c r="B5" t="s">
        <v>18</v>
      </c>
      <c r="C5" t="s">
        <v>19</v>
      </c>
      <c r="D5" t="s">
        <v>20</v>
      </c>
      <c r="E5" s="2">
        <v>200000</v>
      </c>
    </row>
    <row r="6" spans="1:5" s="1" customFormat="1" x14ac:dyDescent="0.25">
      <c r="A6" s="1" t="s">
        <v>21</v>
      </c>
      <c r="B6" s="1"/>
      <c r="C6" s="1"/>
      <c r="D6" s="1"/>
      <c r="E6" s="3">
        <f>SUM(E2:INDEX(E:E,ROW()-1))</f>
        <v>760000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FormatPr defaultRowHeight="15" outlineLevelRow="0" outlineLevelCol="0" x14ac:dyDescent="55"/>
  <cols>
    <col min="1" max="3" width="16" customWidth="1"/>
    <col min="4" max="4" width="42" customWidth="1"/>
    <col min="5" max="11" width="16" customWidth="1"/>
  </cols>
  <sheetData>
    <row r="1" spans="1:1" x14ac:dyDescent="0.25">
      <c r="A1" t="s">
        <v>22</v>
      </c>
    </row>
    <row r="2" spans="1:1" x14ac:dyDescent="0.25">
      <c r="A2" t="s">
        <v>23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1" s="1" customFormat="1" x14ac:dyDescent="0.25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  <c r="K5" s="1" t="s">
        <v>36</v>
      </c>
    </row>
    <row r="6" spans="1:11" x14ac:dyDescent="0.25">
      <c r="A6">
        <v>1</v>
      </c>
      <c r="B6" t="s">
        <v>37</v>
      </c>
      <c r="C6" t="s">
        <v>38</v>
      </c>
      <c r="D6" t="s">
        <v>39</v>
      </c>
      <c r="E6" s="2">
        <v>120000</v>
      </c>
      <c r="F6" s="2">
        <v>-120000</v>
      </c>
      <c r="G6" s="2">
        <v>0</v>
      </c>
      <c r="H6" s="2">
        <v>0</v>
      </c>
      <c r="I6">
        <v>12.5</v>
      </c>
      <c r="J6" s="2">
        <f>ROUND(Gastos!$E$6*I6/100,2)</f>
        <v>95000</v>
      </c>
      <c r="K6" s="2">
        <f>G6+H6+J6</f>
        <v>95000</v>
      </c>
    </row>
    <row r="7" spans="1:11" x14ac:dyDescent="0.25">
      <c r="A7">
        <v>2</v>
      </c>
      <c r="B7" t="s">
        <v>37</v>
      </c>
      <c r="C7" t="s">
        <v>40</v>
      </c>
      <c r="D7" t="s">
        <v>39</v>
      </c>
      <c r="E7" s="2">
        <v>98000</v>
      </c>
      <c r="F7" s="2">
        <v>-98000</v>
      </c>
      <c r="G7" s="2">
        <v>0</v>
      </c>
      <c r="H7" s="2">
        <v>0</v>
      </c>
      <c r="I7">
        <v>12.5</v>
      </c>
      <c r="J7" s="2">
        <f>ROUND(Gastos!$E$6*I7/100,2)</f>
        <v>95000</v>
      </c>
      <c r="K7" s="2">
        <f>G7+H7+J7</f>
        <v>95000</v>
      </c>
    </row>
    <row r="8" spans="1:11" x14ac:dyDescent="0.25">
      <c r="A8">
        <v>3</v>
      </c>
      <c r="B8" t="s">
        <v>41</v>
      </c>
      <c r="C8" t="s">
        <v>38</v>
      </c>
      <c r="D8" t="s">
        <v>39</v>
      </c>
      <c r="E8" s="2">
        <v>110000</v>
      </c>
      <c r="F8" s="2">
        <v>-60000</v>
      </c>
      <c r="G8" s="2">
        <v>50000</v>
      </c>
      <c r="H8" s="2">
        <v>2500</v>
      </c>
      <c r="I8">
        <v>12.5</v>
      </c>
      <c r="J8" s="2">
        <f>ROUND(Gastos!$E$6*I8/100,2)</f>
        <v>95000</v>
      </c>
      <c r="K8" s="2">
        <f>G8+H8+J8</f>
        <v>147500</v>
      </c>
    </row>
    <row r="9" spans="1:11" x14ac:dyDescent="0.25">
      <c r="A9">
        <v>4</v>
      </c>
      <c r="B9" t="s">
        <v>41</v>
      </c>
      <c r="C9" t="s">
        <v>40</v>
      </c>
      <c r="D9" t="s">
        <v>39</v>
      </c>
      <c r="E9" s="2">
        <v>95000</v>
      </c>
      <c r="F9" s="2">
        <v>-95000</v>
      </c>
      <c r="G9" s="2">
        <v>0</v>
      </c>
      <c r="H9" s="2">
        <v>0</v>
      </c>
      <c r="I9">
        <v>12.5</v>
      </c>
      <c r="J9" s="2">
        <f>ROUND(Gastos!$E$6*I9/100,2)</f>
        <v>95000</v>
      </c>
      <c r="K9" s="2">
        <f>G9+H9+J9</f>
        <v>95000</v>
      </c>
    </row>
    <row r="10" spans="1:11" x14ac:dyDescent="0.25">
      <c r="A10">
        <v>5</v>
      </c>
      <c r="B10" t="s">
        <v>42</v>
      </c>
      <c r="C10" t="s">
        <v>38</v>
      </c>
      <c r="D10" t="s">
        <v>39</v>
      </c>
      <c r="E10" s="2">
        <v>105000</v>
      </c>
      <c r="F10" s="2">
        <v>0</v>
      </c>
      <c r="G10" s="2">
        <v>105000</v>
      </c>
      <c r="H10" s="2">
        <v>3870</v>
      </c>
      <c r="I10">
        <v>12.5</v>
      </c>
      <c r="J10" s="2">
        <f>ROUND(Gastos!$E$6*I10/100,2)</f>
        <v>95000</v>
      </c>
      <c r="K10" s="2">
        <f>G10+H10+J10</f>
        <v>203870</v>
      </c>
    </row>
    <row r="11" spans="1:11" x14ac:dyDescent="0.25">
      <c r="A11">
        <v>6</v>
      </c>
      <c r="B11" t="s">
        <v>42</v>
      </c>
      <c r="C11" t="s">
        <v>40</v>
      </c>
      <c r="D11" t="s">
        <v>39</v>
      </c>
      <c r="E11" s="2">
        <v>97000</v>
      </c>
      <c r="F11" s="2">
        <v>-97000</v>
      </c>
      <c r="G11" s="2">
        <v>0</v>
      </c>
      <c r="H11" s="2">
        <v>0</v>
      </c>
      <c r="I11">
        <v>12.5</v>
      </c>
      <c r="J11" s="2">
        <f>ROUND(Gastos!$E$6*I11/100,2)</f>
        <v>95000</v>
      </c>
      <c r="K11" s="2">
        <f>G11+H11+J11</f>
        <v>95000</v>
      </c>
    </row>
    <row r="12" spans="1:11" x14ac:dyDescent="0.25">
      <c r="A12">
        <v>7</v>
      </c>
      <c r="B12" t="s">
        <v>43</v>
      </c>
      <c r="C12" t="s">
        <v>38</v>
      </c>
      <c r="D12" t="s">
        <v>39</v>
      </c>
      <c r="E12" s="2">
        <v>101000</v>
      </c>
      <c r="F12" s="2">
        <v>-101000</v>
      </c>
      <c r="G12" s="2">
        <v>0</v>
      </c>
      <c r="H12" s="2">
        <v>0</v>
      </c>
      <c r="I12">
        <v>12.5</v>
      </c>
      <c r="J12" s="2">
        <f>ROUND(Gastos!$E$6*I12/100,2)</f>
        <v>95000</v>
      </c>
      <c r="K12" s="2">
        <f>G12+H12+J12</f>
        <v>95000</v>
      </c>
    </row>
    <row r="13" spans="1:11" x14ac:dyDescent="0.25">
      <c r="A13">
        <v>8</v>
      </c>
      <c r="B13" t="s">
        <v>43</v>
      </c>
      <c r="C13" t="s">
        <v>40</v>
      </c>
      <c r="D13" t="s">
        <v>39</v>
      </c>
      <c r="E13" s="2">
        <v>99000</v>
      </c>
      <c r="F13" s="2">
        <v>-99000</v>
      </c>
      <c r="G13" s="2">
        <v>0</v>
      </c>
      <c r="H13" s="2">
        <v>0</v>
      </c>
      <c r="I13">
        <v>12.5</v>
      </c>
      <c r="J13" s="2">
        <f>ROUND(Gastos!$E$6*I13/100,2)</f>
        <v>95000</v>
      </c>
      <c r="K13" s="2">
        <f>G13+H13+J13</f>
        <v>95000</v>
      </c>
    </row>
    <row r="14" spans="1:11" s="1" customFormat="1" x14ac:dyDescent="0.25">
      <c r="A14" s="1" t="s">
        <v>21</v>
      </c>
      <c r="B14" s="1"/>
      <c r="C14" s="1"/>
      <c r="D14" s="1"/>
      <c r="E14" s="3">
        <f>SUM(E6:INDEX(E:E,ROW()-1))</f>
        <v>825000</v>
      </c>
      <c r="F14" s="3">
        <f>SUM(F6:INDEX(F:F,ROW()-1))</f>
        <v>-670000</v>
      </c>
      <c r="G14" s="3">
        <f>SUM(G6:INDEX(G:G,ROW()-1))</f>
        <v>155000</v>
      </c>
      <c r="H14" s="3">
        <f>SUM(H6:INDEX(H:H,ROW()-1))</f>
        <v>6370</v>
      </c>
      <c r="I14" s="1">
        <f>SUM(I6:INDEX(I:I,ROW()-1))</f>
        <v>100</v>
      </c>
      <c r="J14" s="3">
        <f>SUM(J6:INDEX(J:J,ROW()-1))</f>
        <v>760000</v>
      </c>
      <c r="K14" s="3">
        <f>SUM(K6:INDEX(K:K,ROW()-1))</f>
        <v>921370</v>
      </c>
    </row>
    <row r="15" spans="1:1" s="4" customFormat="1" x14ac:dyDescent="0.25">
      <c r="A15" s="4" t="s">
        <v>44</v>
      </c>
    </row>
    <row r="17" spans="1:2" x14ac:dyDescent="0.25">
      <c r="A17" t="s">
        <v>45</v>
      </c>
      <c r="B17" s="2">
        <f>Gastos!E6</f>
        <v>760000</v>
      </c>
    </row>
    <row r="18" spans="1:2" x14ac:dyDescent="0.25">
      <c r="A18" t="s">
        <v>46</v>
      </c>
      <c r="B18">
        <f>INDEX(I:I,ROW()-4)</f>
        <v>100</v>
      </c>
    </row>
  </sheetData>
  <conditionalFormatting sqref="B18">
    <cfRule type="expression" dxfId="0" priority="1">
      <formula>B18&lt;&gt;100</formula>
    </cfRule>
    <cfRule type="cellIs" dxfId="1" priority="2" operator="equal">
      <formula>100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Gastos</vt:lpstr>
      <vt:lpstr>Unidades</vt:lpstr>
    </vt:vector>
  </TitlesOfParts>
  <Company>CONSO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</dc:creator>
  <dc:title/>
  <dc:subject/>
  <dc:description/>
  <cp:keywords/>
  <cp:category/>
  <cp:lastModifiedBy>CONSO</cp:lastModifiedBy>
  <dcterms:created xsi:type="dcterms:W3CDTF">2026-08-08T00:00:00Z</dcterms:created>
  <dcterms:modified xsi:type="dcterms:W3CDTF">2026-08-08T00:00:00Z</dcterms:modified>
</cp:coreProperties>
</file>